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in.sahin\Downloads\"/>
    </mc:Choice>
  </mc:AlternateContent>
  <xr:revisionPtr revIDLastSave="0" documentId="13_ncr:1_{569A66B8-C2D6-4239-8314-F58FA9D61FA1}" xr6:coauthVersionLast="47" xr6:coauthVersionMax="47" xr10:uidLastSave="{00000000-0000-0000-0000-000000000000}"/>
  <workbookProtection workbookAlgorithmName="SHA-512" workbookHashValue="v9Z+bANnC1CnSJCZV+9AMHLaKjmqpFXl42ClRxESI7M7rlRazl8RlokiOA8f6Im6PU3EHPcOOlBhG1eYEtU1Ow==" workbookSaltValue="PTictQm03V+BxVBHzDqtWw==" workbookSpinCount="100000" lockStructure="1"/>
  <bookViews>
    <workbookView xWindow="28680" yWindow="-120" windowWidth="24240" windowHeight="13140" firstSheet="1" activeTab="1" xr2:uid="{00000000-000D-0000-FFFF-FFFF00000000}"/>
  </bookViews>
  <sheets>
    <sheet name="SERVİS LİSTESİ" sheetId="7" state="hidden" r:id="rId1"/>
    <sheet name="PUANTAJ FORMU" sheetId="1" r:id="rId2"/>
    <sheet name="DENETLEME RAPORU" sheetId="6" r:id="rId3"/>
    <sheet name="VERİ" sheetId="3" state="hidden" r:id="rId4"/>
  </sheets>
  <definedNames>
    <definedName name="AccessDatabase" hidden="1">"C:\Documents and Settings\AYHAN\Belgelerim\EMEKLİ KES\EMEKLİ SİCİL.mdb"</definedName>
    <definedName name="AY">VERİ!$A$4:$A$16</definedName>
    <definedName name="AY_HANESİ">'PUANTAJ FORMU'!$E$8</definedName>
    <definedName name="İSİM">Tablo2[AD]</definedName>
    <definedName name="TERMİNALAD">'SERVİS LİSTESİ'!$B$1:$B$42</definedName>
    <definedName name="TERMİNALÇATI">'SERVİS LİSTESİ'!$A$1:$B$1</definedName>
    <definedName name="TERMİNALTBL">'SERVİS LİSTESİ'!$A$1:$B$42</definedName>
    <definedName name="_xlnm.Print_Area" localSheetId="2">'DENETLEME RAPORU'!$A$1:$B$32</definedName>
    <definedName name="_xlnm.Print_Area" localSheetId="1">'PUANTAJ FORMU'!$D$1:$F$41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6" l="1"/>
  <c r="D3" i="1"/>
  <c r="A3" i="6" l="1"/>
  <c r="A1" i="6"/>
  <c r="A2" i="3"/>
  <c r="D12" i="1" l="1"/>
  <c r="D14" i="1"/>
  <c r="D18" i="1"/>
  <c r="D22" i="1"/>
  <c r="D26" i="1"/>
  <c r="D30" i="1"/>
  <c r="D34" i="1"/>
  <c r="D38" i="1"/>
  <c r="D13" i="1"/>
  <c r="D16" i="1"/>
  <c r="D20" i="1"/>
  <c r="D24" i="1"/>
  <c r="D28" i="1"/>
  <c r="D32" i="1"/>
  <c r="D36" i="1"/>
  <c r="D40" i="1"/>
  <c r="D17" i="1"/>
  <c r="D21" i="1"/>
  <c r="D25" i="1"/>
  <c r="D29" i="1"/>
  <c r="D33" i="1"/>
  <c r="D37" i="1"/>
  <c r="D41" i="1"/>
  <c r="D15" i="1"/>
  <c r="D19" i="1"/>
  <c r="D23" i="1"/>
  <c r="D27" i="1"/>
  <c r="D31" i="1"/>
  <c r="D35" i="1"/>
  <c r="D39" i="1"/>
  <c r="D11" i="1"/>
  <c r="E23" i="1" l="1"/>
  <c r="F23" i="1"/>
  <c r="E32" i="1"/>
  <c r="F32" i="1"/>
  <c r="E30" i="1"/>
  <c r="F30" i="1"/>
  <c r="E35" i="1"/>
  <c r="F35" i="1"/>
  <c r="E33" i="1"/>
  <c r="F33" i="1"/>
  <c r="E28" i="1"/>
  <c r="F28" i="1"/>
  <c r="E26" i="1"/>
  <c r="F26" i="1"/>
  <c r="E31" i="1"/>
  <c r="F31" i="1"/>
  <c r="E15" i="1"/>
  <c r="F15" i="1"/>
  <c r="E29" i="1"/>
  <c r="F29" i="1"/>
  <c r="E40" i="1"/>
  <c r="F40" i="1"/>
  <c r="E24" i="1"/>
  <c r="F24" i="1"/>
  <c r="E38" i="1"/>
  <c r="F38" i="1"/>
  <c r="E22" i="1"/>
  <c r="F22" i="1"/>
  <c r="E39" i="1"/>
  <c r="F39" i="1"/>
  <c r="E37" i="1"/>
  <c r="F37" i="1"/>
  <c r="E21" i="1"/>
  <c r="F21" i="1"/>
  <c r="E16" i="1"/>
  <c r="F16" i="1"/>
  <c r="E19" i="1"/>
  <c r="F19" i="1"/>
  <c r="E17" i="1"/>
  <c r="F17" i="1"/>
  <c r="E13" i="1"/>
  <c r="F13" i="1"/>
  <c r="E11" i="1"/>
  <c r="F11" i="1"/>
  <c r="E27" i="1"/>
  <c r="F27" i="1"/>
  <c r="E41" i="1"/>
  <c r="F41" i="1"/>
  <c r="E25" i="1"/>
  <c r="F25" i="1"/>
  <c r="E36" i="1"/>
  <c r="F36" i="1"/>
  <c r="E20" i="1"/>
  <c r="F20" i="1"/>
  <c r="E34" i="1"/>
  <c r="F34" i="1"/>
  <c r="E18" i="1"/>
  <c r="F18" i="1"/>
  <c r="E14" i="1"/>
  <c r="F14" i="1"/>
  <c r="E12" i="1"/>
  <c r="F12" i="1"/>
</calcChain>
</file>

<file path=xl/sharedStrings.xml><?xml version="1.0" encoding="utf-8"?>
<sst xmlns="http://schemas.openxmlformats.org/spreadsheetml/2006/main" count="77" uniqueCount="75">
  <si>
    <t>Ait Olduğu Ay :</t>
  </si>
  <si>
    <t>OCAK</t>
  </si>
  <si>
    <t>ŞUBAT</t>
  </si>
  <si>
    <t>MART</t>
  </si>
  <si>
    <t>NISAN</t>
  </si>
  <si>
    <t>MAYIS</t>
  </si>
  <si>
    <t>HAZIRAN</t>
  </si>
  <si>
    <t>TEMMUZ</t>
  </si>
  <si>
    <t>AĞUSTOS</t>
  </si>
  <si>
    <t>EYLÜL</t>
  </si>
  <si>
    <t>EKIM</t>
  </si>
  <si>
    <t>KASIM</t>
  </si>
  <si>
    <t>ARALIK</t>
  </si>
  <si>
    <t>AY</t>
  </si>
  <si>
    <t>Ait Olduğu Yıl :</t>
  </si>
  <si>
    <t>TARİH</t>
  </si>
  <si>
    <t>SABAH İMZA</t>
  </si>
  <si>
    <t>AKŞAM İMZA</t>
  </si>
  <si>
    <t>SERVİS SORUMLUSU</t>
  </si>
  <si>
    <t>FİRMA</t>
  </si>
  <si>
    <t>(Not: Teknik Şartnamedeki hususlar her gün denetlenerek tespit edilen eksiklikler bu raporda belirtilecektir.)</t>
  </si>
  <si>
    <t>Rektörlük denetiminden geçmiş aracı yerine başka araç hizmet verdimi ?</t>
  </si>
  <si>
    <t>Hangi Tarihlerde hizmet verdi ?</t>
  </si>
  <si>
    <t>Güzergah dışı harakat ediyor mu ?</t>
  </si>
  <si>
    <t>Şoförün davranışları?</t>
  </si>
  <si>
    <t>Sabah ve akşam saatlerine uygun olarak yapıldı mı?</t>
  </si>
  <si>
    <t>PUANTAJ FORMU</t>
  </si>
  <si>
    <t>SERVİS KODU</t>
  </si>
  <si>
    <t>AD</t>
  </si>
  <si>
    <t>Servis Kodu</t>
  </si>
  <si>
    <t>SERVİS ADI</t>
  </si>
  <si>
    <t>GÖZTEPE YERLEŞKESİ - ALEMDAĞ - SARIGAZİ</t>
  </si>
  <si>
    <t>GÖZTEPE YERLEŞKESİ - ATAŞEHİR</t>
  </si>
  <si>
    <t>İLAHİYAT FAKÜLTESİ - GÜZEL SANATLAR FAKÜLTESİ - KARTAL - ÜMRANİYE</t>
  </si>
  <si>
    <t>PENDİK EĞİTİM VE ARAŞTIRMA HASTANESİ - ÜSKÜDAR</t>
  </si>
  <si>
    <t>PENDİK EĞİTİM VE ARAŞTIRMA HASTANESİ - ÜMRANİYE - ŞİLE OTOYOLU</t>
  </si>
  <si>
    <t>PENDİK EĞİTİM VE ARAŞTIRMA HASTANESİ - ŞİFA MAHALLESİ</t>
  </si>
  <si>
    <t>DİŞ HEKİMLİĞİ FAKÜLTESİ - AVCILAR</t>
  </si>
  <si>
    <t>GÖZTEPE YERLEŞKESİ - AVCILAR - BEYLİKDÜZÜ</t>
  </si>
  <si>
    <t>GÖZTEPE YERLEŞKESİ - BAHÇELİEVLER</t>
  </si>
  <si>
    <t>GÖZTEPE YERLEŞKESİ - İLAHİYAT FAKÜLTESİ - BAĞCILAR</t>
  </si>
  <si>
    <t>GÖZTEPE YERLEŞKESİ - İLAHİYAT FAKÜLTESİ - SULTANGAZİ</t>
  </si>
  <si>
    <t>GÖZTEPE YERLEŞKESİ - SARIYER</t>
  </si>
  <si>
    <t>MEHMET GENÇ -BAŞIBÜYÜK-MALTEPE KÜLLİYESİ - MAHMUTBEY METRO</t>
  </si>
  <si>
    <t>BAŞIBÜYÜK -MALTEPE KÜLLİYESİ - SAADETDERE - 1.ÇEVRE YOLU</t>
  </si>
  <si>
    <t>GÖZTEPE YERLEŞKESİ - ATAKENT - ESATPAŞA</t>
  </si>
  <si>
    <t>GÖZTEPE YERLEŞKESİ - BAŞIBÜYÜK - FINDIKLI</t>
  </si>
  <si>
    <t>GÖZTEPE YERLEŞKESİ - BEYKOZ- ÜMRANİYE</t>
  </si>
  <si>
    <t>GÖZTEPE YERLEŞKESİ - ÇEKMEKÖY - DUDULLU</t>
  </si>
  <si>
    <t>GÖZTEPE YERLEŞKESİ - KARTAL - TOPSELVİ</t>
  </si>
  <si>
    <t>GÖZTEPE YERLEŞKESİ - KURTKÖY</t>
  </si>
  <si>
    <t>GÖZTEPE YERLEŞKESİ - MALTEPE - ATALAR</t>
  </si>
  <si>
    <t>GÖZTEPE YERLEŞKESİ - PENDİK</t>
  </si>
  <si>
    <t>GÖZTEPE YERLEŞKESİ - TUZLA - AYDINLI</t>
  </si>
  <si>
    <t>GÖZTEPE YERLEŞKESİ - UĞUR MUMCU</t>
  </si>
  <si>
    <t>GÖZTEPE YERLEŞKESİ - ÇENGELKÖY - ÜSKÜDAR</t>
  </si>
  <si>
    <t>GÖZTEPE YERLEŞKESİ - YENİDOĞAN</t>
  </si>
  <si>
    <t>RECEP TAYYİP ERDOĞAN - BAŞIBÜYÜK KÜLLİYESİ - YENİDOĞAN - SAMANDIRA</t>
  </si>
  <si>
    <t>RECEP TAYYİP ERDOĞAN - BAŞIBÜYÜK KÜLLİYESİ - ATAŞEHİR</t>
  </si>
  <si>
    <t>RECEP TAYYİP ERDOĞAN - BAŞIBÜYÜK KÜLLİYESİ - KURTKÖY</t>
  </si>
  <si>
    <t>BAŞIBÜYÜK-RECEP TAYYİP ERDOĞAN KÜLLİYESİ - HUZUR METRO - IHLAMURKUYU</t>
  </si>
  <si>
    <t>RECEP TAYYİP ERDOĞAN - BAŞIBÜYÜK KÜLLİYESİ - KARTAL - TOPSELVİ</t>
  </si>
  <si>
    <t>RECEP TAYYİP ERDOĞAN - BAŞIBÜYÜK KÜLLİYESİ - ŞİFA - AYDINLI</t>
  </si>
  <si>
    <t>RECEP TAYYİP ERDOĞAN - BAŞIBÜYÜK  KÜLLİYESİ - UĞUR MUMCU</t>
  </si>
  <si>
    <t>BAŞIBÜYÜK- RECEP TAYYİP ERDOĞAN KÜLLİYESİ - ÜSKÜDAR - KADIKÖY</t>
  </si>
  <si>
    <t>RECEP TAYYİP ERDOĞAN - BAŞIBÜYÜK KÜLLİYESİ - VELİBABA - KAYNARCA</t>
  </si>
  <si>
    <t>RECEP TAYYİP ERDOĞAN - BAŞIBÜYÜK KÜLLİYESİ - ALEMDAĞ - MADENLER</t>
  </si>
  <si>
    <t>BAŞIBÜYÜK - RECEP TAYYİP ERDOĞAN KÜLLİYESİ - BEYKOZ</t>
  </si>
  <si>
    <t>BAŞIBÜYÜK - RECEP TAYYİP ERDOĞAN KÜLLİYESİ - ÜMRANİYE</t>
  </si>
  <si>
    <t>MEHMET GENÇ KÜLLİYESİ -.SAĞLIK HİZ.MYO - ÜMRANİYE</t>
  </si>
  <si>
    <t>MEHMET GENÇ KÜLLİYESİ - ÇEKMEKÖY-TAVUKÇUYOLU</t>
  </si>
  <si>
    <r>
      <t>Ü</t>
    </r>
    <r>
      <rPr>
        <sz val="11"/>
        <color rgb="FF000099"/>
        <rFont val="Calibri"/>
        <family val="2"/>
        <charset val="162"/>
        <scheme val="minor"/>
      </rPr>
      <t xml:space="preserve"> Ait Olduğu Yıl Yazılır</t>
    </r>
  </si>
  <si>
    <r>
      <t>Ü</t>
    </r>
    <r>
      <rPr>
        <sz val="11"/>
        <color rgb="FF000099"/>
        <rFont val="Calibri"/>
        <family val="2"/>
        <charset val="162"/>
        <scheme val="minor"/>
      </rPr>
      <t xml:space="preserve"> Ait Olduğu Ay açılan kutudan seçilir</t>
    </r>
  </si>
  <si>
    <r>
      <rPr>
        <i/>
        <sz val="11"/>
        <color rgb="FF000099"/>
        <rFont val="Symbol"/>
        <family val="1"/>
        <charset val="2"/>
      </rPr>
      <t>Ü</t>
    </r>
    <r>
      <rPr>
        <i/>
        <sz val="11"/>
        <color rgb="FF000099"/>
        <rFont val="Aptos Narrow"/>
        <family val="2"/>
      </rPr>
      <t xml:space="preserve"> Servis adı açılan kutudan seçilir</t>
    </r>
  </si>
  <si>
    <r>
      <rPr>
        <i/>
        <sz val="11"/>
        <color rgb="FF000099"/>
        <rFont val="Symbol"/>
        <family val="1"/>
        <charset val="2"/>
      </rPr>
      <t>Ü</t>
    </r>
    <r>
      <rPr>
        <i/>
        <sz val="11"/>
        <color rgb="FF000099"/>
        <rFont val="Aptos Narrow"/>
        <family val="2"/>
      </rPr>
      <t xml:space="preserve"> Denetleme Raporu üst bilgi puantaj form başlıklarından oluşur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</si>
</sst>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YTL&quot;* #,##0.00_);_(&quot;YTL&quot;* \(#,##0.00\);_(&quot;YTL&quot;* &quot;-&quot;??_);_(@_)"/>
    <numFmt numFmtId="165" formatCode="_(&quot;$&quot;* #,##0.00_);_(&quot;$&quot;* \(#,##0.00\);_(&quot;$&quot;* &quot;-&quot;??_);_(@_)"/>
    <numFmt numFmtId="166" formatCode="#,###"/>
    <numFmt numFmtId="167" formatCode="_(* #,##0_);_(* \(#,##0\);_(* &quot;-&quot;_);_(@_)"/>
    <numFmt numFmtId="168" formatCode="dd/mm/yyyy/ddd"/>
    <numFmt numFmtId="169" formatCode="[$-F800]dddd\,\ mmmm\ dd\,\ yyyy"/>
  </numFmts>
  <fonts count="44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0"/>
      <name val="Arial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8"/>
      <name val="Arial Tur"/>
      <charset val="162"/>
    </font>
    <font>
      <sz val="10"/>
      <name val="Times New Roman"/>
      <family val="1"/>
      <charset val="162"/>
    </font>
    <font>
      <sz val="8"/>
      <name val="Helv"/>
    </font>
    <font>
      <b/>
      <sz val="11"/>
      <color indexed="63"/>
      <name val="Calibri"/>
      <family val="2"/>
      <charset val="162"/>
    </font>
    <font>
      <sz val="8"/>
      <name val="Arial"/>
      <family val="2"/>
      <charset val="162"/>
    </font>
    <font>
      <sz val="10"/>
      <name val="Arial"/>
      <family val="2"/>
    </font>
    <font>
      <b/>
      <sz val="10"/>
      <name val="Arial Tur"/>
      <charset val="16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rgb="FF9C65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Aptos Narrow"/>
      <family val="2"/>
    </font>
    <font>
      <sz val="11"/>
      <color rgb="FF000099"/>
      <name val="Aptos Narrow"/>
      <family val="2"/>
    </font>
    <font>
      <i/>
      <sz val="11"/>
      <color rgb="FF000099"/>
      <name val="Aptos Narrow"/>
      <family val="2"/>
    </font>
    <font>
      <sz val="11"/>
      <color rgb="FF000099"/>
      <name val="Symbol"/>
      <family val="1"/>
      <charset val="2"/>
    </font>
    <font>
      <sz val="11"/>
      <color rgb="FF000099"/>
      <name val="Calibri"/>
      <family val="2"/>
      <charset val="162"/>
      <scheme val="minor"/>
    </font>
    <font>
      <i/>
      <sz val="11"/>
      <color rgb="FF000099"/>
      <name val="Symbol"/>
      <family val="1"/>
      <charset val="2"/>
    </font>
    <font>
      <i/>
      <sz val="11"/>
      <color rgb="FF000099"/>
      <name val="Aptos Narrow"/>
      <family val="1"/>
      <charset val="2"/>
    </font>
  </fonts>
  <fills count="2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68">
    <xf numFmtId="0" fontId="0" fillId="0" borderId="0"/>
    <xf numFmtId="0" fontId="3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9" fillId="22" borderId="3" applyNumberFormat="0" applyAlignment="0" applyProtection="0"/>
    <xf numFmtId="0" fontId="10" fillId="23" borderId="4" applyNumberFormat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3" applyNumberFormat="0" applyAlignment="0" applyProtection="0"/>
    <xf numFmtId="0" fontId="18" fillId="0" borderId="8" applyNumberFormat="0" applyFill="0" applyAlignment="0" applyProtection="0"/>
    <xf numFmtId="165" fontId="11" fillId="0" borderId="0" applyFont="0" applyFill="0" applyBorder="0" applyAlignment="0" applyProtection="0"/>
    <xf numFmtId="0" fontId="19" fillId="24" borderId="0" applyNumberFormat="0" applyBorder="0" applyAlignment="0" applyProtection="0"/>
    <xf numFmtId="0" fontId="2" fillId="0" borderId="0"/>
    <xf numFmtId="0" fontId="3" fillId="0" borderId="0"/>
    <xf numFmtId="0" fontId="11" fillId="0" borderId="0"/>
    <xf numFmtId="0" fontId="20" fillId="0" borderId="0"/>
    <xf numFmtId="0" fontId="11" fillId="0" borderId="0"/>
    <xf numFmtId="0" fontId="21" fillId="0" borderId="0"/>
    <xf numFmtId="0" fontId="11" fillId="0" borderId="0"/>
    <xf numFmtId="0" fontId="11" fillId="0" borderId="0"/>
    <xf numFmtId="0" fontId="6" fillId="25" borderId="9" applyNumberFormat="0" applyFont="0" applyAlignment="0" applyProtection="0"/>
    <xf numFmtId="0" fontId="22" fillId="0" borderId="0">
      <alignment horizontal="left"/>
    </xf>
    <xf numFmtId="0" fontId="23" fillId="22" borderId="10" applyNumberFormat="0" applyAlignment="0" applyProtection="0"/>
    <xf numFmtId="166" fontId="24" fillId="0" borderId="2">
      <alignment vertical="top"/>
      <protection locked="0"/>
    </xf>
    <xf numFmtId="0" fontId="25" fillId="0" borderId="0"/>
    <xf numFmtId="0" fontId="26" fillId="0" borderId="0" applyNumberFormat="0" applyFill="0" applyBorder="0" applyAlignment="0" applyProtection="0"/>
    <xf numFmtId="0" fontId="27" fillId="0" borderId="0"/>
    <xf numFmtId="0" fontId="27" fillId="0" borderId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167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1" fillId="0" borderId="0"/>
    <xf numFmtId="0" fontId="11" fillId="0" borderId="0"/>
    <xf numFmtId="0" fontId="31" fillId="27" borderId="0" applyNumberFormat="0" applyBorder="0" applyAlignment="0" applyProtection="0"/>
    <xf numFmtId="0" fontId="32" fillId="26" borderId="0" applyNumberFormat="0" applyBorder="0" applyAlignment="0" applyProtection="0"/>
    <xf numFmtId="0" fontId="33" fillId="0" borderId="0"/>
    <xf numFmtId="0" fontId="34" fillId="0" borderId="0"/>
    <xf numFmtId="0" fontId="1" fillId="0" borderId="0"/>
  </cellStyleXfs>
  <cellXfs count="56">
    <xf numFmtId="0" fontId="0" fillId="0" borderId="0" xfId="0"/>
    <xf numFmtId="0" fontId="4" fillId="3" borderId="0" xfId="1" applyFont="1" applyFill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5" fillId="3" borderId="0" xfId="1" applyFont="1" applyFill="1" applyAlignment="1" applyProtection="1">
      <alignment vertical="center"/>
    </xf>
    <xf numFmtId="0" fontId="4" fillId="3" borderId="0" xfId="1" applyFont="1" applyFill="1" applyBorder="1" applyAlignment="1" applyProtection="1">
      <alignment vertical="center"/>
    </xf>
    <xf numFmtId="0" fontId="4" fillId="3" borderId="0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35" fillId="0" borderId="21" xfId="66" applyFont="1" applyBorder="1" applyAlignment="1">
      <alignment horizontal="center" vertical="center" textRotation="90"/>
    </xf>
    <xf numFmtId="0" fontId="35" fillId="0" borderId="22" xfId="66" applyFont="1" applyBorder="1" applyAlignment="1">
      <alignment horizontal="center" vertical="center" textRotation="90"/>
    </xf>
    <xf numFmtId="0" fontId="36" fillId="0" borderId="0" xfId="67" applyFont="1" applyAlignment="1">
      <alignment textRotation="90"/>
    </xf>
    <xf numFmtId="49" fontId="35" fillId="0" borderId="23" xfId="66" applyNumberFormat="1" applyFont="1" applyBorder="1" applyAlignment="1">
      <alignment horizontal="center" vertical="center"/>
    </xf>
    <xf numFmtId="0" fontId="36" fillId="0" borderId="0" xfId="67" applyFont="1"/>
    <xf numFmtId="169" fontId="37" fillId="0" borderId="1" xfId="1" applyNumberFormat="1" applyFont="1" applyFill="1" applyBorder="1" applyAlignment="1" applyProtection="1">
      <alignment horizontal="left" vertical="center" shrinkToFit="1"/>
    </xf>
    <xf numFmtId="168" fontId="37" fillId="0" borderId="1" xfId="1" applyNumberFormat="1" applyFont="1" applyFill="1" applyBorder="1" applyAlignment="1" applyProtection="1">
      <alignment horizontal="center" vertical="center" shrinkToFit="1"/>
    </xf>
    <xf numFmtId="0" fontId="37" fillId="0" borderId="0" xfId="0" applyFont="1" applyFill="1" applyBorder="1" applyAlignment="1" applyProtection="1">
      <alignment vertical="center"/>
    </xf>
    <xf numFmtId="0" fontId="37" fillId="28" borderId="1" xfId="0" applyFont="1" applyFill="1" applyBorder="1" applyAlignment="1" applyProtection="1">
      <alignment horizontal="center" vertical="center"/>
    </xf>
    <xf numFmtId="169" fontId="37" fillId="28" borderId="1" xfId="0" applyNumberFormat="1" applyFont="1" applyFill="1" applyBorder="1" applyAlignment="1" applyProtection="1">
      <alignment horizontal="right" vertical="center" wrapText="1" shrinkToFit="1"/>
    </xf>
    <xf numFmtId="169" fontId="37" fillId="0" borderId="0" xfId="0" applyNumberFormat="1" applyFont="1" applyFill="1" applyBorder="1" applyAlignment="1" applyProtection="1">
      <alignment horizontal="right" vertical="center" wrapText="1" shrinkToFit="1"/>
    </xf>
    <xf numFmtId="0" fontId="38" fillId="0" borderId="0" xfId="1" applyFont="1" applyFill="1" applyBorder="1" applyAlignment="1" applyProtection="1">
      <alignment horizontal="center" vertical="center"/>
    </xf>
    <xf numFmtId="169" fontId="37" fillId="0" borderId="1" xfId="0" applyNumberFormat="1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center" vertical="center"/>
    </xf>
    <xf numFmtId="169" fontId="37" fillId="0" borderId="0" xfId="0" applyNumberFormat="1" applyFont="1" applyFill="1" applyBorder="1" applyAlignment="1" applyProtection="1">
      <alignment horizontal="left" vertical="center"/>
    </xf>
    <xf numFmtId="0" fontId="33" fillId="0" borderId="0" xfId="65" applyFill="1" applyBorder="1" applyAlignment="1" applyProtection="1">
      <alignment horizontal="left" vertical="top"/>
    </xf>
    <xf numFmtId="0" fontId="33" fillId="0" borderId="16" xfId="65" applyFill="1" applyBorder="1" applyAlignment="1" applyProtection="1">
      <alignment horizontal="center" vertical="top" wrapText="1"/>
    </xf>
    <xf numFmtId="0" fontId="33" fillId="0" borderId="0" xfId="65" applyFill="1" applyBorder="1" applyAlignment="1" applyProtection="1">
      <alignment horizontal="center" vertical="top"/>
    </xf>
    <xf numFmtId="0" fontId="33" fillId="0" borderId="0" xfId="65" applyFill="1" applyBorder="1" applyAlignment="1" applyProtection="1">
      <alignment horizontal="left" vertical="top" wrapText="1"/>
    </xf>
    <xf numFmtId="0" fontId="33" fillId="0" borderId="18" xfId="65" applyFill="1" applyBorder="1" applyAlignment="1" applyProtection="1">
      <alignment horizontal="left" vertical="top"/>
      <protection locked="0"/>
    </xf>
    <xf numFmtId="0" fontId="33" fillId="0" borderId="13" xfId="65" applyFill="1" applyBorder="1" applyAlignment="1" applyProtection="1">
      <alignment horizontal="left" vertical="center"/>
      <protection locked="0"/>
    </xf>
    <xf numFmtId="0" fontId="33" fillId="0" borderId="15" xfId="65" applyFill="1" applyBorder="1" applyAlignment="1" applyProtection="1">
      <alignment horizontal="left" vertical="center"/>
      <protection locked="0"/>
    </xf>
    <xf numFmtId="0" fontId="33" fillId="0" borderId="20" xfId="65" applyFill="1" applyBorder="1" applyAlignment="1" applyProtection="1">
      <alignment horizontal="left" vertical="center"/>
      <protection locked="0"/>
    </xf>
    <xf numFmtId="0" fontId="33" fillId="28" borderId="17" xfId="65" applyFill="1" applyBorder="1" applyAlignment="1" applyProtection="1">
      <alignment horizontal="center" vertical="top"/>
    </xf>
    <xf numFmtId="0" fontId="33" fillId="28" borderId="12" xfId="65" applyFill="1" applyBorder="1" applyAlignment="1" applyProtection="1">
      <alignment horizontal="right" vertical="center" wrapText="1"/>
    </xf>
    <xf numFmtId="0" fontId="33" fillId="28" borderId="14" xfId="65" applyFill="1" applyBorder="1" applyAlignment="1" applyProtection="1">
      <alignment horizontal="right" vertical="center" wrapText="1"/>
    </xf>
    <xf numFmtId="0" fontId="33" fillId="28" borderId="19" xfId="65" applyFill="1" applyBorder="1" applyAlignment="1" applyProtection="1">
      <alignment horizontal="right" vertical="center" wrapText="1"/>
    </xf>
    <xf numFmtId="49" fontId="35" fillId="0" borderId="23" xfId="42" applyNumberFormat="1" applyFont="1" applyFill="1" applyBorder="1" applyAlignment="1">
      <alignment horizontal="center" vertical="center"/>
    </xf>
    <xf numFmtId="0" fontId="35" fillId="0" borderId="0" xfId="43" applyFont="1" applyFill="1" applyAlignment="1">
      <alignment horizontal="right" vertical="center"/>
    </xf>
    <xf numFmtId="0" fontId="43" fillId="0" borderId="1" xfId="0" applyFont="1" applyBorder="1" applyAlignment="1" applyProtection="1">
      <alignment horizontal="left" vertical="center" wrapText="1" shrinkToFit="1"/>
      <protection locked="0"/>
    </xf>
    <xf numFmtId="0" fontId="39" fillId="0" borderId="1" xfId="0" applyFont="1" applyBorder="1" applyAlignment="1" applyProtection="1">
      <alignment horizontal="left" vertical="center" wrapText="1" shrinkToFit="1"/>
      <protection locked="0"/>
    </xf>
    <xf numFmtId="1" fontId="40" fillId="0" borderId="1" xfId="1" applyNumberFormat="1" applyFont="1" applyFill="1" applyBorder="1" applyAlignment="1" applyProtection="1">
      <alignment horizontal="left" vertical="center" shrinkToFit="1"/>
      <protection locked="0"/>
    </xf>
    <xf numFmtId="1" fontId="39" fillId="0" borderId="1" xfId="1" applyNumberFormat="1" applyFont="1" applyFill="1" applyBorder="1" applyAlignment="1" applyProtection="1">
      <alignment horizontal="left" vertical="center" shrinkToFit="1"/>
      <protection locked="0"/>
    </xf>
    <xf numFmtId="169" fontId="37" fillId="0" borderId="0" xfId="0" applyNumberFormat="1" applyFont="1" applyFill="1" applyBorder="1" applyAlignment="1" applyProtection="1">
      <alignment horizontal="center" vertical="center"/>
    </xf>
    <xf numFmtId="1" fontId="39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39" fillId="0" borderId="1" xfId="1" applyFont="1" applyFill="1" applyBorder="1" applyAlignment="1" applyProtection="1">
      <alignment horizontal="center" vertical="center"/>
      <protection locked="0"/>
    </xf>
    <xf numFmtId="0" fontId="37" fillId="28" borderId="1" xfId="0" applyFont="1" applyFill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center" vertical="center" wrapText="1" shrinkToFit="1"/>
      <protection locked="0"/>
    </xf>
    <xf numFmtId="0" fontId="33" fillId="28" borderId="0" xfId="65" applyFill="1" applyBorder="1" applyAlignment="1" applyProtection="1">
      <alignment horizontal="center" vertical="top" wrapText="1"/>
    </xf>
    <xf numFmtId="0" fontId="33" fillId="0" borderId="25" xfId="65" applyFill="1" applyBorder="1" applyAlignment="1" applyProtection="1">
      <alignment horizontal="justify" vertical="top" wrapText="1"/>
      <protection locked="0"/>
    </xf>
    <xf numFmtId="0" fontId="33" fillId="0" borderId="26" xfId="65" applyFill="1" applyBorder="1" applyAlignment="1" applyProtection="1">
      <alignment horizontal="justify" vertical="top"/>
      <protection locked="0"/>
    </xf>
    <xf numFmtId="0" fontId="33" fillId="0" borderId="24" xfId="65" applyFill="1" applyBorder="1" applyAlignment="1" applyProtection="1">
      <alignment horizontal="justify" vertical="top"/>
      <protection locked="0"/>
    </xf>
    <xf numFmtId="0" fontId="33" fillId="0" borderId="27" xfId="65" applyFill="1" applyBorder="1" applyAlignment="1" applyProtection="1">
      <alignment horizontal="justify" vertical="top"/>
      <protection locked="0"/>
    </xf>
    <xf numFmtId="0" fontId="33" fillId="0" borderId="28" xfId="65" applyFill="1" applyBorder="1" applyAlignment="1" applyProtection="1">
      <alignment horizontal="justify" vertical="top"/>
      <protection locked="0"/>
    </xf>
    <xf numFmtId="0" fontId="33" fillId="0" borderId="29" xfId="65" applyFill="1" applyBorder="1" applyAlignment="1" applyProtection="1">
      <alignment horizontal="justify" vertical="top"/>
      <protection locked="0"/>
    </xf>
    <xf numFmtId="0" fontId="33" fillId="28" borderId="0" xfId="65" applyFont="1" applyFill="1" applyBorder="1" applyAlignment="1" applyProtection="1">
      <alignment horizontal="center" vertical="center" wrapText="1"/>
    </xf>
    <xf numFmtId="0" fontId="33" fillId="28" borderId="0" xfId="65" applyFill="1" applyBorder="1" applyAlignment="1" applyProtection="1">
      <alignment horizontal="center" vertical="center" wrapText="1"/>
    </xf>
  </cellXfs>
  <cellStyles count="68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Currency_hukuk proj+notb1" xfId="29" xr:uid="{00000000-0005-0000-0000-00001B000000}"/>
    <cellStyle name="Explanatory Text" xfId="30" xr:uid="{00000000-0005-0000-0000-00001C000000}"/>
    <cellStyle name="Good" xfId="31" xr:uid="{00000000-0005-0000-0000-00001D000000}"/>
    <cellStyle name="Heading 1" xfId="32" xr:uid="{00000000-0005-0000-0000-00001E000000}"/>
    <cellStyle name="Heading 2" xfId="33" xr:uid="{00000000-0005-0000-0000-00001F000000}"/>
    <cellStyle name="Heading 3" xfId="34" xr:uid="{00000000-0005-0000-0000-000020000000}"/>
    <cellStyle name="Heading 4" xfId="35" xr:uid="{00000000-0005-0000-0000-000021000000}"/>
    <cellStyle name="Input" xfId="36" xr:uid="{00000000-0005-0000-0000-000022000000}"/>
    <cellStyle name="İyi 2" xfId="64" xr:uid="{00000000-0005-0000-0000-000023000000}"/>
    <cellStyle name="Linked Cell" xfId="37" xr:uid="{00000000-0005-0000-0000-000024000000}"/>
    <cellStyle name="Moneda_Hoja1" xfId="38" xr:uid="{00000000-0005-0000-0000-000025000000}"/>
    <cellStyle name="Neutral" xfId="39" xr:uid="{00000000-0005-0000-0000-000026000000}"/>
    <cellStyle name="Normal" xfId="0" builtinId="0"/>
    <cellStyle name="Normal 10" xfId="40" xr:uid="{00000000-0005-0000-0000-000028000000}"/>
    <cellStyle name="Normal 11" xfId="65" xr:uid="{F2D2EBC7-12D1-43B6-AB80-55B0663AF491}"/>
    <cellStyle name="Normal 2" xfId="1" xr:uid="{00000000-0005-0000-0000-000029000000}"/>
    <cellStyle name="Normal 3" xfId="41" xr:uid="{00000000-0005-0000-0000-00002A000000}"/>
    <cellStyle name="Normal 4" xfId="42" xr:uid="{00000000-0005-0000-0000-00002B000000}"/>
    <cellStyle name="Normal 4 2" xfId="66" xr:uid="{FFDACC3A-D75C-463B-AB42-48E73E359CC9}"/>
    <cellStyle name="Normal 5" xfId="43" xr:uid="{00000000-0005-0000-0000-00002C000000}"/>
    <cellStyle name="Normal 5 2" xfId="67" xr:uid="{39A6FDC1-E895-4618-B42B-6D40F0295256}"/>
    <cellStyle name="Normal 6" xfId="44" xr:uid="{00000000-0005-0000-0000-00002D000000}"/>
    <cellStyle name="Normal 7" xfId="45" xr:uid="{00000000-0005-0000-0000-00002E000000}"/>
    <cellStyle name="Normal 8" xfId="46" xr:uid="{00000000-0005-0000-0000-00002F000000}"/>
    <cellStyle name="Normal 9" xfId="47" xr:uid="{00000000-0005-0000-0000-000030000000}"/>
    <cellStyle name="Note" xfId="48" xr:uid="{00000000-0005-0000-0000-000031000000}"/>
    <cellStyle name="Nötr 2" xfId="63" xr:uid="{00000000-0005-0000-0000-000032000000}"/>
    <cellStyle name="Option" xfId="49" xr:uid="{00000000-0005-0000-0000-000033000000}"/>
    <cellStyle name="Output" xfId="50" xr:uid="{00000000-0005-0000-0000-000034000000}"/>
    <cellStyle name="Para" xfId="51" xr:uid="{00000000-0005-0000-0000-000035000000}"/>
    <cellStyle name="Price" xfId="52" xr:uid="{00000000-0005-0000-0000-000036000000}"/>
    <cellStyle name="SatırDüzeyi_1 2" xfId="53" xr:uid="{00000000-0005-0000-0000-000037000000}"/>
    <cellStyle name="Stil 1" xfId="54" xr:uid="{00000000-0005-0000-0000-000038000000}"/>
    <cellStyle name="Style 1" xfId="55" xr:uid="{00000000-0005-0000-0000-000039000000}"/>
    <cellStyle name="SütunDüzeyi_1 2" xfId="56" xr:uid="{00000000-0005-0000-0000-00003A000000}"/>
    <cellStyle name="Title" xfId="57" xr:uid="{00000000-0005-0000-0000-00003B000000}"/>
    <cellStyle name="Total" xfId="58" xr:uid="{00000000-0005-0000-0000-00003C000000}"/>
    <cellStyle name="Virgül [0]_190" xfId="59" xr:uid="{00000000-0005-0000-0000-00003D000000}"/>
    <cellStyle name="Warning Text" xfId="60" xr:uid="{00000000-0005-0000-0000-00003E000000}"/>
    <cellStyle name="Yüzde 2" xfId="61" xr:uid="{00000000-0005-0000-0000-00003F000000}"/>
    <cellStyle name="Yüzde 3" xfId="62" xr:uid="{00000000-0005-0000-0000-000040000000}"/>
  </cellStyles>
  <dxfs count="8"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right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center" vertical="center" textRotation="9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3EDE58-3DA0-428C-BAEE-1D80A714711A}" name="Tablo2" displayName="Tablo2" ref="A1:B41" totalsRowShown="0" headerRowDxfId="7" dataDxfId="5" headerRowBorderDxfId="6" tableBorderDxfId="4" totalsRowBorderDxfId="3" headerRowCellStyle="Normal 5" dataCellStyle="Normal 5">
  <autoFilter ref="A1:B41" xr:uid="{EDA95DAF-AE09-49B2-B87E-551372814E46}"/>
  <tableColumns count="2">
    <tableColumn id="1" xr3:uid="{7518718B-DD45-4D07-B53D-A259D1D738BE}" name="SERVİS KODU" dataDxfId="2" dataCellStyle="Normal 4"/>
    <tableColumn id="2" xr3:uid="{A72FEC91-15E8-4BF9-AD36-E4B5D881FE12}" name="AD" dataDxfId="1" dataCellStyle="Normal 5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72AB-9EAF-4731-ACF2-B187F1E5392D}">
  <dimension ref="A1:B41"/>
  <sheetViews>
    <sheetView view="pageBreakPreview" zoomScale="115" zoomScaleNormal="100" zoomScaleSheetLayoutView="115" workbookViewId="0">
      <selection activeCell="C2" sqref="C2:C41"/>
    </sheetView>
  </sheetViews>
  <sheetFormatPr defaultRowHeight="12.75"/>
  <cols>
    <col min="1" max="1" width="5" style="11" customWidth="1"/>
    <col min="2" max="2" width="58.85546875" style="11" bestFit="1" customWidth="1"/>
    <col min="3" max="16384" width="9.140625" style="11"/>
  </cols>
  <sheetData>
    <row r="1" spans="1:2" s="9" customFormat="1" ht="57">
      <c r="A1" s="7" t="s">
        <v>27</v>
      </c>
      <c r="B1" s="8" t="s">
        <v>28</v>
      </c>
    </row>
    <row r="2" spans="1:2">
      <c r="A2" s="10">
        <v>1</v>
      </c>
      <c r="B2" s="36" t="s">
        <v>37</v>
      </c>
    </row>
    <row r="3" spans="1:2">
      <c r="A3" s="10">
        <v>2</v>
      </c>
      <c r="B3" s="36" t="s">
        <v>38</v>
      </c>
    </row>
    <row r="4" spans="1:2">
      <c r="A4" s="10">
        <v>3</v>
      </c>
      <c r="B4" s="36" t="s">
        <v>39</v>
      </c>
    </row>
    <row r="5" spans="1:2">
      <c r="A5" s="10">
        <v>4</v>
      </c>
      <c r="B5" s="36" t="s">
        <v>40</v>
      </c>
    </row>
    <row r="6" spans="1:2">
      <c r="A6" s="10">
        <v>5</v>
      </c>
      <c r="B6" s="36" t="s">
        <v>41</v>
      </c>
    </row>
    <row r="7" spans="1:2">
      <c r="A7" s="10">
        <v>6</v>
      </c>
      <c r="B7" s="36" t="s">
        <v>42</v>
      </c>
    </row>
    <row r="8" spans="1:2">
      <c r="A8" s="10">
        <v>7</v>
      </c>
      <c r="B8" s="36" t="s">
        <v>43</v>
      </c>
    </row>
    <row r="9" spans="1:2">
      <c r="A9" s="10">
        <v>8</v>
      </c>
      <c r="B9" s="36" t="s">
        <v>44</v>
      </c>
    </row>
    <row r="10" spans="1:2">
      <c r="A10" s="10">
        <v>9</v>
      </c>
      <c r="B10" s="36" t="s">
        <v>31</v>
      </c>
    </row>
    <row r="11" spans="1:2">
      <c r="A11" s="10">
        <v>10</v>
      </c>
      <c r="B11" s="36" t="s">
        <v>45</v>
      </c>
    </row>
    <row r="12" spans="1:2">
      <c r="A12" s="10">
        <v>11</v>
      </c>
      <c r="B12" s="36" t="s">
        <v>32</v>
      </c>
    </row>
    <row r="13" spans="1:2">
      <c r="A13" s="10">
        <v>12</v>
      </c>
      <c r="B13" s="36" t="s">
        <v>46</v>
      </c>
    </row>
    <row r="14" spans="1:2">
      <c r="A14" s="10">
        <v>13</v>
      </c>
      <c r="B14" s="36" t="s">
        <v>47</v>
      </c>
    </row>
    <row r="15" spans="1:2">
      <c r="A15" s="10">
        <v>14</v>
      </c>
      <c r="B15" s="36" t="s">
        <v>48</v>
      </c>
    </row>
    <row r="16" spans="1:2">
      <c r="A16" s="10">
        <v>15</v>
      </c>
      <c r="B16" s="36" t="s">
        <v>49</v>
      </c>
    </row>
    <row r="17" spans="1:2">
      <c r="A17" s="10">
        <v>16</v>
      </c>
      <c r="B17" s="36" t="s">
        <v>50</v>
      </c>
    </row>
    <row r="18" spans="1:2">
      <c r="A18" s="10">
        <v>17</v>
      </c>
      <c r="B18" s="36" t="s">
        <v>51</v>
      </c>
    </row>
    <row r="19" spans="1:2">
      <c r="A19" s="10">
        <v>18</v>
      </c>
      <c r="B19" s="36" t="s">
        <v>52</v>
      </c>
    </row>
    <row r="20" spans="1:2">
      <c r="A20" s="10">
        <v>19</v>
      </c>
      <c r="B20" s="36" t="s">
        <v>53</v>
      </c>
    </row>
    <row r="21" spans="1:2">
      <c r="A21" s="10">
        <v>20</v>
      </c>
      <c r="B21" s="36" t="s">
        <v>54</v>
      </c>
    </row>
    <row r="22" spans="1:2">
      <c r="A22" s="10">
        <v>21</v>
      </c>
      <c r="B22" s="36" t="s">
        <v>55</v>
      </c>
    </row>
    <row r="23" spans="1:2">
      <c r="A23" s="10">
        <v>22</v>
      </c>
      <c r="B23" s="36" t="s">
        <v>56</v>
      </c>
    </row>
    <row r="24" spans="1:2">
      <c r="A24" s="10">
        <v>23</v>
      </c>
      <c r="B24" s="36" t="s">
        <v>57</v>
      </c>
    </row>
    <row r="25" spans="1:2">
      <c r="A25" s="10">
        <v>24</v>
      </c>
      <c r="B25" s="36" t="s">
        <v>58</v>
      </c>
    </row>
    <row r="26" spans="1:2">
      <c r="A26" s="10">
        <v>25</v>
      </c>
      <c r="B26" s="36" t="s">
        <v>59</v>
      </c>
    </row>
    <row r="27" spans="1:2">
      <c r="A27" s="10">
        <v>26</v>
      </c>
      <c r="B27" s="36" t="s">
        <v>60</v>
      </c>
    </row>
    <row r="28" spans="1:2">
      <c r="A28" s="10">
        <v>27</v>
      </c>
      <c r="B28" s="36" t="s">
        <v>61</v>
      </c>
    </row>
    <row r="29" spans="1:2">
      <c r="A29" s="10">
        <v>28</v>
      </c>
      <c r="B29" s="36" t="s">
        <v>62</v>
      </c>
    </row>
    <row r="30" spans="1:2">
      <c r="A30" s="10">
        <v>29</v>
      </c>
      <c r="B30" s="36" t="s">
        <v>63</v>
      </c>
    </row>
    <row r="31" spans="1:2">
      <c r="A31" s="10">
        <v>30</v>
      </c>
      <c r="B31" s="36" t="s">
        <v>64</v>
      </c>
    </row>
    <row r="32" spans="1:2">
      <c r="A32" s="10">
        <v>31</v>
      </c>
      <c r="B32" s="36" t="s">
        <v>65</v>
      </c>
    </row>
    <row r="33" spans="1:2">
      <c r="A33" s="10">
        <v>32</v>
      </c>
      <c r="B33" s="36" t="s">
        <v>66</v>
      </c>
    </row>
    <row r="34" spans="1:2">
      <c r="A34" s="10">
        <v>33</v>
      </c>
      <c r="B34" s="36" t="s">
        <v>67</v>
      </c>
    </row>
    <row r="35" spans="1:2">
      <c r="A35" s="10">
        <v>34</v>
      </c>
      <c r="B35" s="36" t="s">
        <v>68</v>
      </c>
    </row>
    <row r="36" spans="1:2">
      <c r="A36" s="10">
        <v>35</v>
      </c>
      <c r="B36" s="36" t="s">
        <v>69</v>
      </c>
    </row>
    <row r="37" spans="1:2">
      <c r="A37" s="10">
        <v>36</v>
      </c>
      <c r="B37" s="36" t="s">
        <v>70</v>
      </c>
    </row>
    <row r="38" spans="1:2">
      <c r="A38" s="10">
        <v>37</v>
      </c>
      <c r="B38" s="36" t="s">
        <v>33</v>
      </c>
    </row>
    <row r="39" spans="1:2">
      <c r="A39" s="10">
        <v>38</v>
      </c>
      <c r="B39" s="36" t="s">
        <v>36</v>
      </c>
    </row>
    <row r="40" spans="1:2">
      <c r="A40" s="35">
        <v>39</v>
      </c>
      <c r="B40" s="36" t="s">
        <v>35</v>
      </c>
    </row>
    <row r="41" spans="1:2">
      <c r="A41" s="35">
        <v>40</v>
      </c>
      <c r="B41" s="36" t="s">
        <v>34</v>
      </c>
    </row>
  </sheetData>
  <phoneticPr fontId="24" type="noConversion"/>
  <pageMargins left="0.19685039370078741" right="0.19685039370078741" top="0.19685039370078741" bottom="0.19685039370078741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1"/>
  <dimension ref="B1:I41"/>
  <sheetViews>
    <sheetView showGridLines="0" tabSelected="1" view="pageBreakPreview" zoomScaleNormal="100" zoomScaleSheetLayoutView="100" workbookViewId="0">
      <selection activeCell="E8" sqref="E8:F8"/>
    </sheetView>
  </sheetViews>
  <sheetFormatPr defaultColWidth="9" defaultRowHeight="15"/>
  <cols>
    <col min="1" max="1" width="9" style="14"/>
    <col min="2" max="2" width="3.28515625" style="14" bestFit="1" customWidth="1"/>
    <col min="3" max="3" width="1.28515625" style="14" customWidth="1"/>
    <col min="4" max="4" width="30.140625" style="22" customWidth="1"/>
    <col min="5" max="6" width="22.7109375" style="14" customWidth="1"/>
    <col min="7" max="7" width="1.5703125" style="14" customWidth="1"/>
    <col min="8" max="8" width="25.140625" style="14" customWidth="1"/>
    <col min="9" max="9" width="25.85546875" style="14" customWidth="1"/>
    <col min="10" max="16384" width="9" style="14"/>
  </cols>
  <sheetData>
    <row r="1" spans="2:9">
      <c r="D1" s="41" t="s">
        <v>26</v>
      </c>
      <c r="E1" s="41"/>
      <c r="F1" s="41"/>
    </row>
    <row r="2" spans="2:9">
      <c r="D2" s="15" t="s">
        <v>29</v>
      </c>
      <c r="E2" s="44" t="s">
        <v>30</v>
      </c>
      <c r="F2" s="44"/>
    </row>
    <row r="3" spans="2:9">
      <c r="D3" s="45">
        <f>IFERROR(INDEX(TERMİNALTBL,MATCH($E3,TERMİNALAD,0),MATCH(D$2,TERMİNALÇATI,0)),"")</f>
        <v>40</v>
      </c>
      <c r="E3" s="46" t="s">
        <v>34</v>
      </c>
      <c r="F3" s="46"/>
      <c r="H3" s="37" t="s">
        <v>73</v>
      </c>
      <c r="I3" s="38"/>
    </row>
    <row r="4" spans="2:9">
      <c r="D4" s="45"/>
      <c r="E4" s="46"/>
      <c r="F4" s="46"/>
      <c r="H4" s="38"/>
      <c r="I4" s="38"/>
    </row>
    <row r="5" spans="2:9">
      <c r="D5" s="45"/>
      <c r="E5" s="46"/>
      <c r="F5" s="46"/>
      <c r="H5" s="38"/>
      <c r="I5" s="38"/>
    </row>
    <row r="6" spans="2:9">
      <c r="D6" s="45"/>
      <c r="E6" s="46"/>
      <c r="F6" s="46"/>
      <c r="H6" s="38"/>
      <c r="I6" s="38"/>
    </row>
    <row r="7" spans="2:9">
      <c r="D7" s="16" t="s">
        <v>14</v>
      </c>
      <c r="E7" s="42">
        <v>2026</v>
      </c>
      <c r="F7" s="42"/>
      <c r="H7" s="39" t="s">
        <v>71</v>
      </c>
      <c r="I7" s="40"/>
    </row>
    <row r="8" spans="2:9">
      <c r="D8" s="16" t="s">
        <v>0</v>
      </c>
      <c r="E8" s="43" t="s">
        <v>2</v>
      </c>
      <c r="F8" s="43"/>
      <c r="H8" s="39" t="s">
        <v>72</v>
      </c>
      <c r="I8" s="40"/>
    </row>
    <row r="9" spans="2:9">
      <c r="D9" s="17"/>
      <c r="E9" s="18"/>
    </row>
    <row r="10" spans="2:9" ht="17.100000000000001" customHeight="1">
      <c r="D10" s="19" t="s">
        <v>15</v>
      </c>
      <c r="E10" s="20" t="s">
        <v>16</v>
      </c>
      <c r="F10" s="20" t="s">
        <v>17</v>
      </c>
    </row>
    <row r="11" spans="2:9" ht="17.100000000000001" customHeight="1">
      <c r="B11" s="21">
        <v>1</v>
      </c>
      <c r="C11" s="21"/>
      <c r="D11" s="12">
        <f>DATE($E$7,VERİ!$A$2,B11)</f>
        <v>46054</v>
      </c>
      <c r="E11" s="13" t="str">
        <f t="shared" ref="E11:F41" si="0">IF((TEXT($D11,"GGGg"))=("PAZAR"),"H.S",IF((TEXT($D11,"GGGg"))=("CUMARTESİ"),"H.S",""))</f>
        <v>H.S</v>
      </c>
      <c r="F11" s="13" t="str">
        <f t="shared" si="0"/>
        <v>H.S</v>
      </c>
    </row>
    <row r="12" spans="2:9" ht="17.100000000000001" customHeight="1">
      <c r="B12" s="21">
        <v>2</v>
      </c>
      <c r="C12" s="21"/>
      <c r="D12" s="12">
        <f>DATE($E$7,VERİ!$A$2,B12)</f>
        <v>46055</v>
      </c>
      <c r="E12" s="13" t="str">
        <f t="shared" si="0"/>
        <v/>
      </c>
      <c r="F12" s="13" t="str">
        <f t="shared" si="0"/>
        <v/>
      </c>
    </row>
    <row r="13" spans="2:9" ht="17.100000000000001" customHeight="1">
      <c r="B13" s="21">
        <v>3</v>
      </c>
      <c r="C13" s="21"/>
      <c r="D13" s="12">
        <f>DATE($E$7,VERİ!$A$2,B13)</f>
        <v>46056</v>
      </c>
      <c r="E13" s="13" t="str">
        <f t="shared" si="0"/>
        <v/>
      </c>
      <c r="F13" s="13" t="str">
        <f t="shared" si="0"/>
        <v/>
      </c>
    </row>
    <row r="14" spans="2:9" ht="17.100000000000001" customHeight="1">
      <c r="B14" s="21">
        <v>4</v>
      </c>
      <c r="C14" s="21"/>
      <c r="D14" s="12">
        <f>DATE($E$7,VERİ!$A$2,B14)</f>
        <v>46057</v>
      </c>
      <c r="E14" s="13" t="str">
        <f t="shared" si="0"/>
        <v/>
      </c>
      <c r="F14" s="13" t="str">
        <f t="shared" si="0"/>
        <v/>
      </c>
    </row>
    <row r="15" spans="2:9" ht="17.100000000000001" customHeight="1">
      <c r="B15" s="21">
        <v>5</v>
      </c>
      <c r="C15" s="21"/>
      <c r="D15" s="12">
        <f>DATE($E$7,VERİ!$A$2,B15)</f>
        <v>46058</v>
      </c>
      <c r="E15" s="13" t="str">
        <f t="shared" si="0"/>
        <v/>
      </c>
      <c r="F15" s="13" t="str">
        <f t="shared" si="0"/>
        <v/>
      </c>
    </row>
    <row r="16" spans="2:9" ht="17.100000000000001" customHeight="1">
      <c r="B16" s="21">
        <v>6</v>
      </c>
      <c r="C16" s="21"/>
      <c r="D16" s="12">
        <f>DATE($E$7,VERİ!$A$2,B16)</f>
        <v>46059</v>
      </c>
      <c r="E16" s="13" t="str">
        <f t="shared" si="0"/>
        <v/>
      </c>
      <c r="F16" s="13" t="str">
        <f t="shared" si="0"/>
        <v/>
      </c>
    </row>
    <row r="17" spans="2:6" ht="17.100000000000001" customHeight="1">
      <c r="B17" s="21">
        <v>7</v>
      </c>
      <c r="C17" s="21"/>
      <c r="D17" s="12">
        <f>DATE($E$7,VERİ!$A$2,B17)</f>
        <v>46060</v>
      </c>
      <c r="E17" s="13" t="str">
        <f t="shared" si="0"/>
        <v>H.S</v>
      </c>
      <c r="F17" s="13" t="str">
        <f t="shared" si="0"/>
        <v>H.S</v>
      </c>
    </row>
    <row r="18" spans="2:6" ht="17.100000000000001" customHeight="1">
      <c r="B18" s="21">
        <v>8</v>
      </c>
      <c r="C18" s="21"/>
      <c r="D18" s="12">
        <f>DATE($E$7,VERİ!$A$2,B18)</f>
        <v>46061</v>
      </c>
      <c r="E18" s="13" t="str">
        <f t="shared" si="0"/>
        <v>H.S</v>
      </c>
      <c r="F18" s="13" t="str">
        <f t="shared" si="0"/>
        <v>H.S</v>
      </c>
    </row>
    <row r="19" spans="2:6" ht="17.100000000000001" customHeight="1">
      <c r="B19" s="21">
        <v>9</v>
      </c>
      <c r="C19" s="21"/>
      <c r="D19" s="12">
        <f>DATE($E$7,VERİ!$A$2,B19)</f>
        <v>46062</v>
      </c>
      <c r="E19" s="13" t="str">
        <f t="shared" si="0"/>
        <v/>
      </c>
      <c r="F19" s="13" t="str">
        <f t="shared" si="0"/>
        <v/>
      </c>
    </row>
    <row r="20" spans="2:6" ht="17.100000000000001" customHeight="1">
      <c r="B20" s="21">
        <v>10</v>
      </c>
      <c r="C20" s="21"/>
      <c r="D20" s="12">
        <f>DATE($E$7,VERİ!$A$2,B20)</f>
        <v>46063</v>
      </c>
      <c r="E20" s="13" t="str">
        <f t="shared" si="0"/>
        <v/>
      </c>
      <c r="F20" s="13" t="str">
        <f t="shared" si="0"/>
        <v/>
      </c>
    </row>
    <row r="21" spans="2:6" ht="17.100000000000001" customHeight="1">
      <c r="B21" s="21">
        <v>11</v>
      </c>
      <c r="C21" s="21"/>
      <c r="D21" s="12">
        <f>DATE($E$7,VERİ!$A$2,B21)</f>
        <v>46064</v>
      </c>
      <c r="E21" s="13" t="str">
        <f t="shared" si="0"/>
        <v/>
      </c>
      <c r="F21" s="13" t="str">
        <f t="shared" si="0"/>
        <v/>
      </c>
    </row>
    <row r="22" spans="2:6" ht="17.100000000000001" customHeight="1">
      <c r="B22" s="21">
        <v>12</v>
      </c>
      <c r="C22" s="21"/>
      <c r="D22" s="12">
        <f>DATE($E$7,VERİ!$A$2,B22)</f>
        <v>46065</v>
      </c>
      <c r="E22" s="13" t="str">
        <f t="shared" si="0"/>
        <v/>
      </c>
      <c r="F22" s="13" t="str">
        <f t="shared" si="0"/>
        <v/>
      </c>
    </row>
    <row r="23" spans="2:6" ht="17.100000000000001" customHeight="1">
      <c r="B23" s="21">
        <v>13</v>
      </c>
      <c r="C23" s="21"/>
      <c r="D23" s="12">
        <f>DATE($E$7,VERİ!$A$2,B23)</f>
        <v>46066</v>
      </c>
      <c r="E23" s="13" t="str">
        <f t="shared" si="0"/>
        <v/>
      </c>
      <c r="F23" s="13" t="str">
        <f t="shared" si="0"/>
        <v/>
      </c>
    </row>
    <row r="24" spans="2:6" ht="17.100000000000001" customHeight="1">
      <c r="B24" s="21">
        <v>14</v>
      </c>
      <c r="C24" s="21"/>
      <c r="D24" s="12">
        <f>DATE($E$7,VERİ!$A$2,B24)</f>
        <v>46067</v>
      </c>
      <c r="E24" s="13" t="str">
        <f t="shared" si="0"/>
        <v>H.S</v>
      </c>
      <c r="F24" s="13" t="str">
        <f t="shared" si="0"/>
        <v>H.S</v>
      </c>
    </row>
    <row r="25" spans="2:6" ht="17.100000000000001" customHeight="1">
      <c r="B25" s="21">
        <v>15</v>
      </c>
      <c r="C25" s="21"/>
      <c r="D25" s="12">
        <f>DATE($E$7,VERİ!$A$2,B25)</f>
        <v>46068</v>
      </c>
      <c r="E25" s="13" t="str">
        <f t="shared" si="0"/>
        <v>H.S</v>
      </c>
      <c r="F25" s="13" t="str">
        <f t="shared" si="0"/>
        <v>H.S</v>
      </c>
    </row>
    <row r="26" spans="2:6" ht="17.100000000000001" customHeight="1">
      <c r="B26" s="21">
        <v>16</v>
      </c>
      <c r="C26" s="21"/>
      <c r="D26" s="12">
        <f>DATE($E$7,VERİ!$A$2,B26)</f>
        <v>46069</v>
      </c>
      <c r="E26" s="13" t="str">
        <f t="shared" si="0"/>
        <v/>
      </c>
      <c r="F26" s="13" t="str">
        <f t="shared" si="0"/>
        <v/>
      </c>
    </row>
    <row r="27" spans="2:6" ht="17.100000000000001" customHeight="1">
      <c r="B27" s="21">
        <v>17</v>
      </c>
      <c r="C27" s="21"/>
      <c r="D27" s="12">
        <f>DATE($E$7,VERİ!$A$2,B27)</f>
        <v>46070</v>
      </c>
      <c r="E27" s="13" t="str">
        <f t="shared" si="0"/>
        <v/>
      </c>
      <c r="F27" s="13" t="str">
        <f t="shared" si="0"/>
        <v/>
      </c>
    </row>
    <row r="28" spans="2:6" ht="17.100000000000001" customHeight="1">
      <c r="B28" s="21">
        <v>18</v>
      </c>
      <c r="D28" s="12">
        <f>DATE($E$7,VERİ!$A$2,B28)</f>
        <v>46071</v>
      </c>
      <c r="E28" s="13" t="str">
        <f t="shared" si="0"/>
        <v/>
      </c>
      <c r="F28" s="13" t="str">
        <f t="shared" si="0"/>
        <v/>
      </c>
    </row>
    <row r="29" spans="2:6" ht="17.100000000000001" customHeight="1">
      <c r="B29" s="21">
        <v>19</v>
      </c>
      <c r="D29" s="12">
        <f>DATE($E$7,VERİ!$A$2,B29)</f>
        <v>46072</v>
      </c>
      <c r="E29" s="13" t="str">
        <f t="shared" si="0"/>
        <v/>
      </c>
      <c r="F29" s="13" t="str">
        <f t="shared" si="0"/>
        <v/>
      </c>
    </row>
    <row r="30" spans="2:6" ht="17.100000000000001" customHeight="1">
      <c r="B30" s="21">
        <v>20</v>
      </c>
      <c r="D30" s="12">
        <f>DATE($E$7,VERİ!$A$2,B30)</f>
        <v>46073</v>
      </c>
      <c r="E30" s="13" t="str">
        <f t="shared" si="0"/>
        <v/>
      </c>
      <c r="F30" s="13" t="str">
        <f t="shared" si="0"/>
        <v/>
      </c>
    </row>
    <row r="31" spans="2:6" ht="17.100000000000001" customHeight="1">
      <c r="B31" s="21">
        <v>21</v>
      </c>
      <c r="D31" s="12">
        <f>DATE($E$7,VERİ!$A$2,B31)</f>
        <v>46074</v>
      </c>
      <c r="E31" s="13" t="str">
        <f t="shared" si="0"/>
        <v>H.S</v>
      </c>
      <c r="F31" s="13" t="str">
        <f t="shared" si="0"/>
        <v>H.S</v>
      </c>
    </row>
    <row r="32" spans="2:6" ht="17.100000000000001" customHeight="1">
      <c r="B32" s="21">
        <v>22</v>
      </c>
      <c r="D32" s="12">
        <f>DATE($E$7,VERİ!$A$2,B32)</f>
        <v>46075</v>
      </c>
      <c r="E32" s="13" t="str">
        <f t="shared" si="0"/>
        <v>H.S</v>
      </c>
      <c r="F32" s="13" t="str">
        <f t="shared" si="0"/>
        <v>H.S</v>
      </c>
    </row>
    <row r="33" spans="2:6" ht="17.100000000000001" customHeight="1">
      <c r="B33" s="21">
        <v>23</v>
      </c>
      <c r="D33" s="12">
        <f>DATE($E$7,VERİ!$A$2,B33)</f>
        <v>46076</v>
      </c>
      <c r="E33" s="13" t="str">
        <f t="shared" si="0"/>
        <v/>
      </c>
      <c r="F33" s="13" t="str">
        <f t="shared" si="0"/>
        <v/>
      </c>
    </row>
    <row r="34" spans="2:6" ht="17.100000000000001" customHeight="1">
      <c r="B34" s="21">
        <v>24</v>
      </c>
      <c r="D34" s="12">
        <f>DATE($E$7,VERİ!$A$2,B34)</f>
        <v>46077</v>
      </c>
      <c r="E34" s="13" t="str">
        <f t="shared" si="0"/>
        <v/>
      </c>
      <c r="F34" s="13" t="str">
        <f t="shared" si="0"/>
        <v/>
      </c>
    </row>
    <row r="35" spans="2:6" ht="17.100000000000001" customHeight="1">
      <c r="B35" s="21">
        <v>25</v>
      </c>
      <c r="D35" s="12">
        <f>DATE($E$7,VERİ!$A$2,B35)</f>
        <v>46078</v>
      </c>
      <c r="E35" s="13" t="str">
        <f t="shared" si="0"/>
        <v/>
      </c>
      <c r="F35" s="13" t="str">
        <f t="shared" si="0"/>
        <v/>
      </c>
    </row>
    <row r="36" spans="2:6" ht="17.100000000000001" customHeight="1">
      <c r="B36" s="21">
        <v>26</v>
      </c>
      <c r="D36" s="12">
        <f>DATE($E$7,VERİ!$A$2,B36)</f>
        <v>46079</v>
      </c>
      <c r="E36" s="13" t="str">
        <f t="shared" si="0"/>
        <v/>
      </c>
      <c r="F36" s="13" t="str">
        <f t="shared" si="0"/>
        <v/>
      </c>
    </row>
    <row r="37" spans="2:6" ht="17.100000000000001" customHeight="1">
      <c r="B37" s="21">
        <v>27</v>
      </c>
      <c r="D37" s="12">
        <f>DATE($E$7,VERİ!$A$2,B37)</f>
        <v>46080</v>
      </c>
      <c r="E37" s="13" t="str">
        <f t="shared" si="0"/>
        <v/>
      </c>
      <c r="F37" s="13" t="str">
        <f t="shared" si="0"/>
        <v/>
      </c>
    </row>
    <row r="38" spans="2:6" ht="17.100000000000001" customHeight="1">
      <c r="B38" s="21">
        <v>28</v>
      </c>
      <c r="D38" s="12">
        <f>DATE($E$7,VERİ!$A$2,B38)</f>
        <v>46081</v>
      </c>
      <c r="E38" s="13" t="str">
        <f t="shared" si="0"/>
        <v>H.S</v>
      </c>
      <c r="F38" s="13" t="str">
        <f t="shared" si="0"/>
        <v>H.S</v>
      </c>
    </row>
    <row r="39" spans="2:6" ht="17.100000000000001" customHeight="1">
      <c r="B39" s="21">
        <v>29</v>
      </c>
      <c r="D39" s="12">
        <f>DATE($E$7,VERİ!$A$2,B39)</f>
        <v>46082</v>
      </c>
      <c r="E39" s="13" t="str">
        <f t="shared" si="0"/>
        <v>H.S</v>
      </c>
      <c r="F39" s="13" t="str">
        <f t="shared" si="0"/>
        <v>H.S</v>
      </c>
    </row>
    <row r="40" spans="2:6" ht="17.100000000000001" customHeight="1">
      <c r="B40" s="21">
        <v>30</v>
      </c>
      <c r="D40" s="12">
        <f>DATE($E$7,VERİ!$A$2,B40)</f>
        <v>46083</v>
      </c>
      <c r="E40" s="13" t="str">
        <f t="shared" si="0"/>
        <v/>
      </c>
      <c r="F40" s="13" t="str">
        <f t="shared" si="0"/>
        <v/>
      </c>
    </row>
    <row r="41" spans="2:6" ht="17.100000000000001" customHeight="1">
      <c r="B41" s="21">
        <v>31</v>
      </c>
      <c r="D41" s="12">
        <f>DATE($E$7,VERİ!$A$2,B41)</f>
        <v>46084</v>
      </c>
      <c r="E41" s="13" t="str">
        <f t="shared" si="0"/>
        <v/>
      </c>
      <c r="F41" s="13" t="str">
        <f t="shared" si="0"/>
        <v/>
      </c>
    </row>
  </sheetData>
  <sheetProtection algorithmName="SHA-512" hashValue="nTSVqs64XgKPIGNKhzHfXA2TnNmhBoc0CoCnEFz93CFJIgXF1CLioLSOKSE9JqPTWq2h6d6eKysZDXXwV2+/8w==" saltValue="f3gk6hJi8WOns5YDg5YbzA==" spinCount="100000" sheet="1" objects="1" scenarios="1" selectLockedCells="1"/>
  <mergeCells count="9">
    <mergeCell ref="H3:I6"/>
    <mergeCell ref="H7:I7"/>
    <mergeCell ref="H8:I8"/>
    <mergeCell ref="D1:F1"/>
    <mergeCell ref="E7:F7"/>
    <mergeCell ref="E8:F8"/>
    <mergeCell ref="E2:F2"/>
    <mergeCell ref="D3:D6"/>
    <mergeCell ref="E3:F6"/>
  </mergeCells>
  <phoneticPr fontId="0" type="noConversion"/>
  <conditionalFormatting sqref="D11:F41">
    <cfRule type="expression" dxfId="0" priority="2">
      <formula>IF($E11="H.S",TRUE,FALSE)</formula>
    </cfRule>
  </conditionalFormatting>
  <dataValidations count="2">
    <dataValidation type="list" allowBlank="1" showInputMessage="1" showErrorMessage="1" sqref="E8:E9" xr:uid="{00000000-0002-0000-0200-000001000000}">
      <formula1>AY</formula1>
    </dataValidation>
    <dataValidation type="list" allowBlank="1" showInputMessage="1" showErrorMessage="1" sqref="E3:F5" xr:uid="{CC5AA85B-7DF2-4F2F-AE75-20053005C6B0}">
      <formula1>İSİM</formula1>
    </dataValidation>
  </dataValidations>
  <printOptions horizontalCentered="1"/>
  <pageMargins left="0.78740157480314965" right="0" top="0.19685039370078741" bottom="1.5748031496062993" header="0.51181102362204722" footer="1.1811023622047245"/>
  <pageSetup paperSize="9" orientation="portrait" r:id="rId1"/>
  <headerFooter alignWithMargins="0">
    <oddFooter>&amp;CSERVİS SORUMLUSU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90D0-7496-42C5-9DD3-7790B2067EB7}">
  <dimension ref="A1:E35"/>
  <sheetViews>
    <sheetView view="pageBreakPreview" zoomScaleNormal="100" zoomScaleSheetLayoutView="100" workbookViewId="0">
      <selection activeCell="D1" sqref="D1:E4"/>
    </sheetView>
  </sheetViews>
  <sheetFormatPr defaultRowHeight="17.100000000000001" customHeight="1"/>
  <cols>
    <col min="1" max="2" width="41" style="23" customWidth="1"/>
    <col min="3" max="3" width="2.28515625" style="23" customWidth="1"/>
    <col min="4" max="4" width="9.140625" style="23"/>
    <col min="5" max="5" width="24" style="23" customWidth="1"/>
    <col min="6" max="16384" width="9.140625" style="23"/>
  </cols>
  <sheetData>
    <row r="1" spans="1:5" ht="17.100000000000001" customHeight="1">
      <c r="A1" s="47" t="str">
        <f>CONCATENATE('PUANTAJ FORMU'!E7," YILI SERVİS TAŞIMACILIĞI İŞİNE AİT TEKNİK ŞARTNAMEDE YER ALAN HUSUSLARIN KONTROLÜ SONUCUNDA")</f>
        <v>2026 YILI SERVİS TAŞIMACILIĞI İŞİNE AİT TEKNİK ŞARTNAMEDE YER ALAN HUSUSLARIN KONTROLÜ SONUCUNDA</v>
      </c>
      <c r="B1" s="47"/>
      <c r="D1" s="37" t="s">
        <v>74</v>
      </c>
      <c r="E1" s="38"/>
    </row>
    <row r="2" spans="1:5" ht="17.100000000000001" customHeight="1">
      <c r="A2" s="47"/>
      <c r="B2" s="47"/>
      <c r="D2" s="38"/>
      <c r="E2" s="38"/>
    </row>
    <row r="3" spans="1:5" ht="17.100000000000001" customHeight="1">
      <c r="A3" s="47" t="str">
        <f>CONCATENATE('PUANTAJ FORMU'!E8," AYINA AİT  DENETLEME RAPORU")</f>
        <v>ŞUBAT AYINA AİT  DENETLEME RAPORU</v>
      </c>
      <c r="B3" s="47"/>
      <c r="D3" s="38"/>
      <c r="E3" s="38"/>
    </row>
    <row r="4" spans="1:5" ht="17.100000000000001" customHeight="1">
      <c r="A4" s="47" t="str">
        <f>CONCATENATE('PUANTAJ FORMU'!D3," Nolu Servis ",'PUANTAJ FORMU'!E3)</f>
        <v>40 Nolu Servis PENDİK EĞİTİM VE ARAŞTIRMA HASTANESİ - ÜSKÜDAR</v>
      </c>
      <c r="B4" s="47"/>
      <c r="D4" s="38"/>
      <c r="E4" s="38"/>
    </row>
    <row r="5" spans="1:5" ht="20.100000000000001" customHeight="1">
      <c r="A5" s="48"/>
      <c r="B5" s="49"/>
    </row>
    <row r="6" spans="1:5" ht="20.100000000000001" customHeight="1">
      <c r="A6" s="50"/>
      <c r="B6" s="51"/>
    </row>
    <row r="7" spans="1:5" ht="20.100000000000001" customHeight="1">
      <c r="A7" s="50"/>
      <c r="B7" s="51"/>
    </row>
    <row r="8" spans="1:5" ht="20.100000000000001" customHeight="1">
      <c r="A8" s="50"/>
      <c r="B8" s="51"/>
    </row>
    <row r="9" spans="1:5" ht="20.100000000000001" customHeight="1">
      <c r="A9" s="50"/>
      <c r="B9" s="51"/>
    </row>
    <row r="10" spans="1:5" ht="20.100000000000001" customHeight="1">
      <c r="A10" s="50"/>
      <c r="B10" s="51"/>
    </row>
    <row r="11" spans="1:5" ht="20.100000000000001" customHeight="1">
      <c r="A11" s="50"/>
      <c r="B11" s="51"/>
    </row>
    <row r="12" spans="1:5" ht="20.100000000000001" customHeight="1">
      <c r="A12" s="50"/>
      <c r="B12" s="51"/>
    </row>
    <row r="13" spans="1:5" ht="20.100000000000001" customHeight="1">
      <c r="A13" s="50"/>
      <c r="B13" s="51"/>
    </row>
    <row r="14" spans="1:5" ht="20.100000000000001" customHeight="1">
      <c r="A14" s="50"/>
      <c r="B14" s="51"/>
    </row>
    <row r="15" spans="1:5" ht="20.100000000000001" customHeight="1">
      <c r="A15" s="50"/>
      <c r="B15" s="51"/>
    </row>
    <row r="16" spans="1:5" ht="20.100000000000001" customHeight="1">
      <c r="A16" s="50"/>
      <c r="B16" s="51"/>
    </row>
    <row r="17" spans="1:2" ht="20.100000000000001" customHeight="1">
      <c r="A17" s="50"/>
      <c r="B17" s="51"/>
    </row>
    <row r="18" spans="1:2" ht="20.100000000000001" customHeight="1">
      <c r="A18" s="50"/>
      <c r="B18" s="51"/>
    </row>
    <row r="19" spans="1:2" ht="20.100000000000001" customHeight="1">
      <c r="A19" s="50"/>
      <c r="B19" s="51"/>
    </row>
    <row r="20" spans="1:2" ht="20.100000000000001" customHeight="1">
      <c r="A20" s="50"/>
      <c r="B20" s="51"/>
    </row>
    <row r="21" spans="1:2" ht="20.100000000000001" customHeight="1">
      <c r="A21" s="50"/>
      <c r="B21" s="51"/>
    </row>
    <row r="22" spans="1:2" ht="20.100000000000001" customHeight="1">
      <c r="A22" s="50"/>
      <c r="B22" s="51"/>
    </row>
    <row r="23" spans="1:2" ht="20.100000000000001" customHeight="1">
      <c r="A23" s="52"/>
      <c r="B23" s="53"/>
    </row>
    <row r="24" spans="1:2" ht="8.25" customHeight="1">
      <c r="A24" s="24"/>
      <c r="B24" s="24"/>
    </row>
    <row r="25" spans="1:2" s="25" customFormat="1" ht="17.100000000000001" customHeight="1">
      <c r="A25" s="31" t="s">
        <v>19</v>
      </c>
      <c r="B25" s="31" t="s">
        <v>18</v>
      </c>
    </row>
    <row r="26" spans="1:2" ht="89.25" customHeight="1">
      <c r="A26" s="27"/>
      <c r="B26" s="27"/>
    </row>
    <row r="27" spans="1:2" ht="29.25" customHeight="1">
      <c r="A27" s="54" t="s">
        <v>20</v>
      </c>
      <c r="B27" s="55"/>
    </row>
    <row r="28" spans="1:2" ht="26.1" customHeight="1">
      <c r="A28" s="32" t="s">
        <v>21</v>
      </c>
      <c r="B28" s="28"/>
    </row>
    <row r="29" spans="1:2" ht="26.1" customHeight="1">
      <c r="A29" s="33" t="s">
        <v>22</v>
      </c>
      <c r="B29" s="29"/>
    </row>
    <row r="30" spans="1:2" ht="26.1" customHeight="1">
      <c r="A30" s="33" t="s">
        <v>23</v>
      </c>
      <c r="B30" s="29"/>
    </row>
    <row r="31" spans="1:2" ht="26.1" customHeight="1">
      <c r="A31" s="33" t="s">
        <v>24</v>
      </c>
      <c r="B31" s="29"/>
    </row>
    <row r="32" spans="1:2" ht="26.1" customHeight="1">
      <c r="A32" s="34" t="s">
        <v>25</v>
      </c>
      <c r="B32" s="30"/>
    </row>
    <row r="33" spans="1:1" ht="17.100000000000001" customHeight="1">
      <c r="A33" s="26"/>
    </row>
    <row r="34" spans="1:1" ht="17.100000000000001" customHeight="1">
      <c r="A34" s="26"/>
    </row>
    <row r="35" spans="1:1" ht="17.100000000000001" customHeight="1">
      <c r="A35" s="26"/>
    </row>
  </sheetData>
  <sheetProtection algorithmName="SHA-512" hashValue="QKzabQyS/q3XJJzrwqN9v0Hop/ftFf4M3+Clu28RKkHNmW1pP8k+JN+cQAWtcMBzEzz6whpy9u981U+I8Pwjsw==" saltValue="gzXS3giZU8I0QGHqCYSryA==" spinCount="100000" sheet="1" objects="1" scenarios="1" selectLockedCells="1"/>
  <mergeCells count="6">
    <mergeCell ref="A27:B27"/>
    <mergeCell ref="D1:E4"/>
    <mergeCell ref="A1:B2"/>
    <mergeCell ref="A3:B3"/>
    <mergeCell ref="A4:B4"/>
    <mergeCell ref="A5:B23"/>
  </mergeCells>
  <printOptions horizontalCentered="1"/>
  <pageMargins left="0.78740157480314965" right="0.19685039370078741" top="0.3937007874015748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2"/>
  <dimension ref="A1:E16"/>
  <sheetViews>
    <sheetView workbookViewId="0">
      <selection activeCell="A2" sqref="A2"/>
    </sheetView>
  </sheetViews>
  <sheetFormatPr defaultRowHeight="12.75"/>
  <cols>
    <col min="1" max="1" width="9.140625" style="6"/>
  </cols>
  <sheetData>
    <row r="1" spans="1:5">
      <c r="A1" s="4" t="s">
        <v>13</v>
      </c>
      <c r="E1">
        <v>2025</v>
      </c>
    </row>
    <row r="2" spans="1:5">
      <c r="A2" s="5">
        <f>MATCH(AY_HANESİ,AY,0)</f>
        <v>2</v>
      </c>
      <c r="E2">
        <v>2026</v>
      </c>
    </row>
    <row r="3" spans="1:5">
      <c r="E3">
        <v>2027</v>
      </c>
    </row>
    <row r="4" spans="1:5">
      <c r="A4" s="1" t="s">
        <v>1</v>
      </c>
      <c r="E4">
        <v>2028</v>
      </c>
    </row>
    <row r="5" spans="1:5">
      <c r="A5" s="1" t="s">
        <v>2</v>
      </c>
      <c r="E5">
        <v>2029</v>
      </c>
    </row>
    <row r="6" spans="1:5">
      <c r="A6" s="1" t="s">
        <v>3</v>
      </c>
      <c r="E6">
        <v>2030</v>
      </c>
    </row>
    <row r="7" spans="1:5">
      <c r="A7" s="3" t="s">
        <v>4</v>
      </c>
      <c r="E7">
        <v>2031</v>
      </c>
    </row>
    <row r="8" spans="1:5">
      <c r="A8" s="3" t="s">
        <v>5</v>
      </c>
      <c r="E8">
        <v>2032</v>
      </c>
    </row>
    <row r="9" spans="1:5">
      <c r="A9" s="3" t="s">
        <v>6</v>
      </c>
      <c r="E9">
        <v>2033</v>
      </c>
    </row>
    <row r="10" spans="1:5">
      <c r="A10" s="3" t="s">
        <v>7</v>
      </c>
      <c r="E10">
        <v>2034</v>
      </c>
    </row>
    <row r="11" spans="1:5">
      <c r="A11" s="3" t="s">
        <v>8</v>
      </c>
      <c r="E11">
        <v>2035</v>
      </c>
    </row>
    <row r="12" spans="1:5">
      <c r="A12" s="3" t="s">
        <v>9</v>
      </c>
      <c r="E12">
        <v>2036</v>
      </c>
    </row>
    <row r="13" spans="1:5">
      <c r="A13" s="3" t="s">
        <v>10</v>
      </c>
      <c r="E13">
        <v>2037</v>
      </c>
    </row>
    <row r="14" spans="1:5">
      <c r="A14" s="3" t="s">
        <v>11</v>
      </c>
      <c r="E14">
        <v>2038</v>
      </c>
    </row>
    <row r="15" spans="1:5">
      <c r="A15" s="3" t="s">
        <v>12</v>
      </c>
      <c r="E15">
        <v>2039</v>
      </c>
    </row>
    <row r="16" spans="1:5">
      <c r="A1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8</vt:i4>
      </vt:variant>
    </vt:vector>
  </HeadingPairs>
  <TitlesOfParts>
    <vt:vector size="12" baseType="lpstr">
      <vt:lpstr>SERVİS LİSTESİ</vt:lpstr>
      <vt:lpstr>PUANTAJ FORMU</vt:lpstr>
      <vt:lpstr>DENETLEME RAPORU</vt:lpstr>
      <vt:lpstr>VERİ</vt:lpstr>
      <vt:lpstr>AY</vt:lpstr>
      <vt:lpstr>AY_HANESİ</vt:lpstr>
      <vt:lpstr>İSİM</vt:lpstr>
      <vt:lpstr>TERMİNALAD</vt:lpstr>
      <vt:lpstr>TERMİNALÇATI</vt:lpstr>
      <vt:lpstr>TERMİNALTBL</vt:lpstr>
      <vt:lpstr>'DENETLEME RAPORU'!Yazdırma_Alanı</vt:lpstr>
      <vt:lpstr>'PUANTAJ FORMU'!Yazdırma_Alanı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hukuk</dc:creator>
  <cp:lastModifiedBy>AYHAN KESKİN</cp:lastModifiedBy>
  <cp:lastPrinted>2025-03-05T10:48:14Z</cp:lastPrinted>
  <dcterms:created xsi:type="dcterms:W3CDTF">2009-02-26T07:39:30Z</dcterms:created>
  <dcterms:modified xsi:type="dcterms:W3CDTF">2026-03-05T12:52:08Z</dcterms:modified>
</cp:coreProperties>
</file>